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<sst xmlns="http://schemas.openxmlformats.org/spreadsheetml/2006/main" count="176" uniqueCount="156">
  <si>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</si>
  <si>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</si>
  <si>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</si>
  <si>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</si>
  <si>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</si>
  <si>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</si>
  <si>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</si>
  <si>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</si>
  <si>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</si>
  <si>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</si>
  <si>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</si>
  <si>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</si>
  <si>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</si>
  <si>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</si>
  <si>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</si>
  <si>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</si>
  <si>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</si>
  <si>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</si>
  <si>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</si>
  <si>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</si>
  <si>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</si>
  <si>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</si>
  <si>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</si>
  <si>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</si>
  <si>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</si>
  <si>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</si>
  <si>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</si>
  <si>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</si>
  <si>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</si>
  <si>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</si>
  <si>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</si>
  <si>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</si>
  <si>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</si>
  <si>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</si>
  <si>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</si>
  <si>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</si>
  <si>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</si>
  <si>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</si>
  <si>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</si>
  <si>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</si>
  <si>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</si>
  <si>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</si>
  <si>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</si>
  <si>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</si>
  <si>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</si>
  <si>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</si>
  <si>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</si>
  <si>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</si>
  <si>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</si>
  <si>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</si>
  <si>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</si>
  <si>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</si>
  <si>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</si>
  <si>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</si>
  <si>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</si>
  <si>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</si>
  <si>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</si>
  <si>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</si>
  <si>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</si>
  <si>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</si>
  <si>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</si>
  <si>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</si>
  <si>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</si>
  <si>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</si>
  <si>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</si>
  <si>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</si>
  <si>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</si>
  <si>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</si>
  <si>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</si>
  <si>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</si>
  <si>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</si>
  <si>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</si>
  <si>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</si>
  <si>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</si>
  <si>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</si>
  <si>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</si>
  <si>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</si>
  <si>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</si>
  <si>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</si>
  <si>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</si>
  <si>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</si>
  <si>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</si>
  <si>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</si>
  <si>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</si>
  <si>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</si>
  <si>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</si>
  <si>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</si>
  <si>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</si>
  <si>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</si>
  <si>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</si>
  <si>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</si>
  <si>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</si>
  <si>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</si>
  <si>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</si>
  <si>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</si>
  <si>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</si>
  <si>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</si>
  <si>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</si>
  <si>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</si>
  <si>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</si>
  <si>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</si>
  <si>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</si>
  <si>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</si>
  <si>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</si>
  <si>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</si>
  <si>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</si>
  <si>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</si>
  <si>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</si>
  <si>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</si>
  <si>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</si>
  <si>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</si>
  <si>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</si>
  <si>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</si>
  <si>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</si>
  <si>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</si>
  <si>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</si>
  <si>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</si>
  <si>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</si>
  <si>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</si>
  <si>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</si>
  <si>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</si>
  <si>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</si>
  <si>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</si>
  <si>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</si>
  <si>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</si>
  <si>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</si>
  <si>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</si>
  <si>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</si>
  <si>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</si>
  <si>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</si>
  <si>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</si>
  <si>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</si>
  <si>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</si>
  <si>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</si>
  <si>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>092 2 02 15002 05 0000 151</t>
  </si>
  <si>
    <t>Дотации бюджетам муниципальных районов на поддержку мер по обеспечению сбалансированности бюджетов</t>
  </si>
  <si>
    <t>092 2 02 25558 05 0000 151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</si>
  <si>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человек.</t>
  </si>
  <si>
    <t>ВОЗВРАТ ОСТАТКОВ СУБСИДИЙ, СУБВЕНЦИЙ И ИНЫХ МЕЖБЮДЖЕТНЫХ ТРАНСФЕРОВ, ИМЕЮЩИХ ЦЕЛЕВОЕ НАЗНАЧЕНИЕ, ПРОШЛЫХ ЛЕТ.</t>
  </si>
  <si>
    <t>092 2 02 25519 05 0000 151</t>
  </si>
  <si>
    <t>Субсидия бюджетам муниципальных районов на поддержку отрасли культуры</t>
  </si>
  <si>
    <t>000 2 08 00000 00 0000 151</t>
  </si>
  <si>
    <t>092 2 08 05000 05 0000 151</t>
  </si>
  <si>
    <t>000 2 19 00000 00 0000 151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</si>
  <si>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районов. </t>
  </si>
  <si>
    <t>092 219 60010 05 0000 151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</si>
  <si>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</si>
  <si>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</si>
  <si>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</si>
  <si>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</si>
  <si>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</si>
  <si>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</si>
  <si>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</si>
  <si>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</si>
  <si>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</si>
  <si>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Приложение № 1 к Решению Совета Пучежского муниципального района 
от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</si>
</sst>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PageLayoutView="0" workbookViewId="0" topLeftCell="A2">
      <selection activeCell="F1" sqref="F1:G3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75" t="s">
        <v>155</v>
      </c>
      <c r="G1" s="75"/>
    </row>
    <row r="2" spans="3:7" ht="27.75" customHeight="1">
      <c r="C2" s="36"/>
      <c r="D2" s="36"/>
      <c r="E2" s="36"/>
      <c r="F2" s="75"/>
      <c r="G2" s="75"/>
    </row>
    <row r="3" spans="3:7" ht="15" customHeight="1">
      <c r="C3" s="37"/>
      <c r="D3" s="37"/>
      <c r="E3" s="37"/>
      <c r="F3" s="75"/>
      <c r="G3" s="75"/>
    </row>
    <row r="4" spans="3:6" ht="15" customHeight="1">
      <c r="C4" s="36"/>
      <c r="D4" s="36"/>
      <c r="E4" s="36"/>
      <c r="F4" s="40"/>
    </row>
    <row r="5" spans="1:7" ht="38.25" customHeight="1">
      <c r="A5" s="79" t="s">
        <v>116</v>
      </c>
      <c r="B5" s="79"/>
      <c r="C5" s="79"/>
      <c r="D5" s="79"/>
      <c r="E5" s="79"/>
      <c r="F5" s="79"/>
      <c r="G5" s="79"/>
    </row>
    <row r="6" spans="1:7" ht="20.25" customHeight="1">
      <c r="A6" s="64" t="s">
        <v>0</v>
      </c>
      <c r="B6" s="64" t="s">
        <v>1</v>
      </c>
      <c r="C6" s="76" t="s">
        <v>73</v>
      </c>
      <c r="D6" s="77"/>
      <c r="E6" s="77"/>
      <c r="F6" s="77"/>
      <c r="G6" s="78"/>
    </row>
    <row r="7" spans="1:7" ht="20.25" customHeight="1">
      <c r="A7" s="65"/>
      <c r="B7" s="65"/>
      <c r="C7" s="76" t="s">
        <v>99</v>
      </c>
      <c r="D7" s="77"/>
      <c r="E7" s="77"/>
      <c r="F7" s="47"/>
      <c r="G7" s="48"/>
    </row>
    <row r="8" spans="1:7" ht="28.5" customHeight="1">
      <c r="A8" s="65"/>
      <c r="B8" s="65"/>
      <c r="C8" s="49" t="s">
        <v>120</v>
      </c>
      <c r="D8" s="49" t="s">
        <v>118</v>
      </c>
      <c r="E8" s="49" t="s">
        <v>119</v>
      </c>
      <c r="F8" s="44" t="s">
        <v>104</v>
      </c>
      <c r="G8" s="44" t="s">
        <v>105</v>
      </c>
    </row>
    <row r="9" spans="1:7" ht="15.75" customHeight="1">
      <c r="A9" s="67" t="s">
        <v>2</v>
      </c>
      <c r="B9" s="67" t="s">
        <v>3</v>
      </c>
      <c r="C9" s="66">
        <f>C12+C17+C22+C26+C29+C46+C51+C53+C63</f>
        <v>55769086.09</v>
      </c>
      <c r="D9" s="80">
        <f>D12+D17+D22+D26+D29+D46+D51+D53+D63+D72+D76</f>
        <v>77585.73</v>
      </c>
      <c r="E9" s="66">
        <f>E12+E17+E22+E26+E29+E46+E51+E53+E63+E76</f>
        <v>55846671.82</v>
      </c>
      <c r="F9" s="66">
        <f>F12+F17+F22+F26+F29+F46+F51+F53+F63</f>
        <v>51843939.870000005</v>
      </c>
      <c r="G9" s="66">
        <f>G12+G17+G22+G26+G29+G46+G51+G53+G63</f>
        <v>46083339.870000005</v>
      </c>
    </row>
    <row r="10" spans="1:7" ht="13.5" customHeight="1">
      <c r="A10" s="68"/>
      <c r="B10" s="68"/>
      <c r="C10" s="66"/>
      <c r="D10" s="80"/>
      <c r="E10" s="66"/>
      <c r="F10" s="66"/>
      <c r="G10" s="66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76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6191786.090000001</v>
      </c>
      <c r="D17" s="58">
        <f>D18+D19+D20+D21</f>
        <v>0</v>
      </c>
      <c r="E17" s="38">
        <f>E18+E19+E20+E21</f>
        <v>6191786.090000001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60</v>
      </c>
      <c r="B18" s="3" t="s">
        <v>77</v>
      </c>
      <c r="C18" s="11">
        <v>2292792.7</v>
      </c>
      <c r="D18" s="57">
        <v>0</v>
      </c>
      <c r="E18" s="11">
        <f>C18+D18</f>
        <v>2292792.7</v>
      </c>
      <c r="F18" s="11">
        <v>2055167.03</v>
      </c>
      <c r="G18" s="11">
        <v>2055167.03</v>
      </c>
    </row>
    <row r="19" spans="1:7" ht="67.5" customHeight="1">
      <c r="A19" s="4" t="s">
        <v>61</v>
      </c>
      <c r="B19" s="3" t="s">
        <v>78</v>
      </c>
      <c r="C19" s="39">
        <v>21449.48</v>
      </c>
      <c r="D19" s="59">
        <v>0</v>
      </c>
      <c r="E19" s="11">
        <f>C19+D19</f>
        <v>21449.48</v>
      </c>
      <c r="F19" s="39">
        <v>31220.45</v>
      </c>
      <c r="G19" s="39">
        <v>31220.45</v>
      </c>
    </row>
    <row r="20" spans="1:7" ht="64.5" customHeight="1">
      <c r="A20" s="4" t="s">
        <v>62</v>
      </c>
      <c r="B20" s="3" t="s">
        <v>79</v>
      </c>
      <c r="C20" s="39">
        <v>4266072.36</v>
      </c>
      <c r="D20" s="59">
        <v>0</v>
      </c>
      <c r="E20" s="11">
        <f>C20+D20</f>
        <v>4266072.36</v>
      </c>
      <c r="F20" s="39">
        <v>4485625.42</v>
      </c>
      <c r="G20" s="39">
        <v>4485625.42</v>
      </c>
    </row>
    <row r="21" spans="1:7" ht="63.75" customHeight="1">
      <c r="A21" s="4" t="s">
        <v>63</v>
      </c>
      <c r="B21" s="3" t="s">
        <v>80</v>
      </c>
      <c r="C21" s="39">
        <v>-388528.45</v>
      </c>
      <c r="D21" s="59">
        <v>0</v>
      </c>
      <c r="E21" s="11">
        <f>C21+D21</f>
        <v>-388528.45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74</v>
      </c>
      <c r="B25" s="14" t="s">
        <v>81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2" t="s">
        <v>25</v>
      </c>
      <c r="B27" s="74" t="s">
        <v>26</v>
      </c>
      <c r="C27" s="63">
        <v>860000</v>
      </c>
      <c r="D27" s="57">
        <v>0</v>
      </c>
      <c r="E27" s="11">
        <f>C27+D27</f>
        <v>860000</v>
      </c>
      <c r="F27" s="63">
        <v>860000</v>
      </c>
      <c r="G27" s="63">
        <v>860000</v>
      </c>
    </row>
    <row r="28" spans="1:7" ht="0.75" customHeight="1">
      <c r="A28" s="73"/>
      <c r="B28" s="74"/>
      <c r="C28" s="63"/>
      <c r="D28" s="57"/>
      <c r="E28" s="11"/>
      <c r="F28" s="63"/>
      <c r="G28" s="63"/>
    </row>
    <row r="29" spans="1:7" ht="30" customHeight="1">
      <c r="A29" s="30" t="s">
        <v>27</v>
      </c>
      <c r="B29" s="20" t="s">
        <v>28</v>
      </c>
      <c r="C29" s="12">
        <f>C30+C31+C32+C33+C38+C39+C41+C44+C45</f>
        <v>1856800</v>
      </c>
      <c r="D29" s="56">
        <f>D30+D31+D32+D33+D38+D39+D41+D43+D44+D45+D34+D35+D36+D37</f>
        <v>0</v>
      </c>
      <c r="E29" s="12">
        <f aca="true" t="shared" si="0" ref="E29:E39">C29+D29</f>
        <v>1856800</v>
      </c>
      <c r="F29" s="12">
        <f>F30+F31+F32+F33+F38+F39+F41+F44+F45</f>
        <v>1920400</v>
      </c>
      <c r="G29" s="12">
        <f>G30+G31+G32+G33+G38+G39+G41+G44+G45</f>
        <v>1923000</v>
      </c>
    </row>
    <row r="30" spans="1:7" ht="65.25" customHeight="1">
      <c r="A30" s="4" t="s">
        <v>88</v>
      </c>
      <c r="B30" s="15" t="s">
        <v>82</v>
      </c>
      <c r="C30" s="11">
        <v>93600</v>
      </c>
      <c r="D30" s="57">
        <v>-93600</v>
      </c>
      <c r="E30" s="11">
        <f t="shared" si="0"/>
        <v>0</v>
      </c>
      <c r="F30" s="11">
        <v>93600</v>
      </c>
      <c r="G30" s="11">
        <v>93600</v>
      </c>
    </row>
    <row r="31" spans="1:7" ht="65.25" customHeight="1">
      <c r="A31" s="4" t="s">
        <v>89</v>
      </c>
      <c r="B31" s="15" t="s">
        <v>82</v>
      </c>
      <c r="C31" s="11">
        <v>25000</v>
      </c>
      <c r="D31" s="57">
        <v>-25000</v>
      </c>
      <c r="E31" s="11">
        <f t="shared" si="0"/>
        <v>0</v>
      </c>
      <c r="F31" s="11">
        <v>25000</v>
      </c>
      <c r="G31" s="11">
        <v>25000</v>
      </c>
    </row>
    <row r="32" spans="1:7" ht="65.25" customHeight="1">
      <c r="A32" s="4" t="s">
        <v>90</v>
      </c>
      <c r="B32" s="15" t="s">
        <v>82</v>
      </c>
      <c r="C32" s="11">
        <v>22200</v>
      </c>
      <c r="D32" s="57">
        <v>-22200</v>
      </c>
      <c r="E32" s="11">
        <f t="shared" si="0"/>
        <v>0</v>
      </c>
      <c r="F32" s="11">
        <v>22200</v>
      </c>
      <c r="G32" s="11">
        <v>22200</v>
      </c>
    </row>
    <row r="33" spans="1:7" ht="63" customHeight="1">
      <c r="A33" s="4" t="s">
        <v>91</v>
      </c>
      <c r="B33" s="15" t="s">
        <v>82</v>
      </c>
      <c r="C33" s="11">
        <v>56200</v>
      </c>
      <c r="D33" s="57">
        <v>-56200</v>
      </c>
      <c r="E33" s="11">
        <f t="shared" si="0"/>
        <v>0</v>
      </c>
      <c r="F33" s="11">
        <v>56200</v>
      </c>
      <c r="G33" s="11">
        <v>56200</v>
      </c>
    </row>
    <row r="34" spans="1:7" ht="84" customHeight="1">
      <c r="A34" s="4" t="s">
        <v>146</v>
      </c>
      <c r="B34" s="15" t="s">
        <v>150</v>
      </c>
      <c r="C34" s="11"/>
      <c r="D34" s="57">
        <v>93600</v>
      </c>
      <c r="E34" s="11">
        <v>93600</v>
      </c>
      <c r="F34" s="11"/>
      <c r="G34" s="11"/>
    </row>
    <row r="35" spans="1:7" ht="63" customHeight="1">
      <c r="A35" s="4" t="s">
        <v>147</v>
      </c>
      <c r="B35" s="15" t="s">
        <v>150</v>
      </c>
      <c r="C35" s="11"/>
      <c r="D35" s="57">
        <v>25000</v>
      </c>
      <c r="E35" s="11">
        <v>25000</v>
      </c>
      <c r="F35" s="11"/>
      <c r="G35" s="11"/>
    </row>
    <row r="36" spans="1:7" ht="70.5" customHeight="1">
      <c r="A36" s="4" t="s">
        <v>148</v>
      </c>
      <c r="B36" s="15" t="s">
        <v>150</v>
      </c>
      <c r="C36" s="11"/>
      <c r="D36" s="57">
        <v>22200</v>
      </c>
      <c r="E36" s="11">
        <v>22200</v>
      </c>
      <c r="F36" s="11"/>
      <c r="G36" s="11"/>
    </row>
    <row r="37" spans="1:7" ht="66.75" customHeight="1">
      <c r="A37" s="4" t="s">
        <v>149</v>
      </c>
      <c r="B37" s="15" t="s">
        <v>150</v>
      </c>
      <c r="C37" s="11"/>
      <c r="D37" s="57">
        <v>56200</v>
      </c>
      <c r="E37" s="11">
        <v>56200</v>
      </c>
      <c r="F37" s="11"/>
      <c r="G37" s="11"/>
    </row>
    <row r="38" spans="1:7" ht="76.5" customHeight="1">
      <c r="A38" s="4" t="s">
        <v>106</v>
      </c>
      <c r="B38" s="15" t="s">
        <v>83</v>
      </c>
      <c r="C38" s="11">
        <v>496000</v>
      </c>
      <c r="D38" s="57">
        <v>0</v>
      </c>
      <c r="E38" s="11">
        <f t="shared" si="0"/>
        <v>496000</v>
      </c>
      <c r="F38" s="11">
        <v>496000</v>
      </c>
      <c r="G38" s="11">
        <v>496000</v>
      </c>
    </row>
    <row r="39" spans="1:7" ht="82.5" customHeight="1">
      <c r="A39" s="21" t="s">
        <v>125</v>
      </c>
      <c r="B39" s="45" t="s">
        <v>29</v>
      </c>
      <c r="C39" s="11">
        <v>305200</v>
      </c>
      <c r="D39" s="57">
        <v>0</v>
      </c>
      <c r="E39" s="11">
        <f t="shared" si="0"/>
        <v>305200</v>
      </c>
      <c r="F39" s="11">
        <v>338600</v>
      </c>
      <c r="G39" s="11">
        <v>340000</v>
      </c>
    </row>
    <row r="40" spans="1:7" ht="15.75" customHeight="1" hidden="1">
      <c r="A40" s="25"/>
      <c r="B40" s="53"/>
      <c r="C40" s="11"/>
      <c r="D40" s="57"/>
      <c r="E40" s="11"/>
      <c r="F40" s="11"/>
      <c r="G40" s="11"/>
    </row>
    <row r="41" spans="1:7" ht="60.75" customHeight="1">
      <c r="A41" s="21" t="s">
        <v>98</v>
      </c>
      <c r="B41" s="22" t="s">
        <v>75</v>
      </c>
      <c r="C41" s="11">
        <v>600000</v>
      </c>
      <c r="D41" s="57">
        <v>0</v>
      </c>
      <c r="E41" s="11">
        <f>C41+D41</f>
        <v>600000</v>
      </c>
      <c r="F41" s="11">
        <v>600000</v>
      </c>
      <c r="G41" s="11">
        <v>600000</v>
      </c>
    </row>
    <row r="42" spans="1:7" ht="15.75" customHeight="1" hidden="1">
      <c r="A42" s="25"/>
      <c r="B42" s="29"/>
      <c r="C42" s="11"/>
      <c r="D42" s="57"/>
      <c r="E42" s="11"/>
      <c r="F42" s="11"/>
      <c r="G42" s="11"/>
    </row>
    <row r="43" spans="1:7" ht="80.25" customHeight="1" hidden="1">
      <c r="A43" s="21" t="s">
        <v>125</v>
      </c>
      <c r="B43" s="45" t="s">
        <v>29</v>
      </c>
      <c r="C43" s="11">
        <v>0</v>
      </c>
      <c r="D43" s="57"/>
      <c r="E43" s="11"/>
      <c r="F43" s="11"/>
      <c r="G43" s="11"/>
    </row>
    <row r="44" spans="1:7" ht="78" customHeight="1">
      <c r="A44" s="21" t="s">
        <v>30</v>
      </c>
      <c r="B44" s="45" t="s">
        <v>31</v>
      </c>
      <c r="C44" s="11">
        <v>169800</v>
      </c>
      <c r="D44" s="57">
        <v>0</v>
      </c>
      <c r="E44" s="11">
        <f>C44+D44</f>
        <v>169800</v>
      </c>
      <c r="F44" s="11">
        <v>200000</v>
      </c>
      <c r="G44" s="11">
        <v>200000</v>
      </c>
    </row>
    <row r="45" spans="1:7" ht="36" customHeight="1">
      <c r="A45" s="21" t="s">
        <v>100</v>
      </c>
      <c r="B45" s="45" t="s">
        <v>101</v>
      </c>
      <c r="C45" s="11">
        <v>88800</v>
      </c>
      <c r="D45" s="57">
        <v>0</v>
      </c>
      <c r="E45" s="11">
        <f>C45+D45</f>
        <v>88800</v>
      </c>
      <c r="F45" s="11">
        <v>88800</v>
      </c>
      <c r="G45" s="11">
        <v>90000</v>
      </c>
    </row>
    <row r="46" spans="1:7" ht="15.75" customHeight="1">
      <c r="A46" s="69" t="s">
        <v>115</v>
      </c>
      <c r="B46" s="70" t="s">
        <v>57</v>
      </c>
      <c r="C46" s="12">
        <f>C48+C49+C50</f>
        <v>469200</v>
      </c>
      <c r="D46" s="56">
        <f>D48+D49+D50</f>
        <v>0</v>
      </c>
      <c r="E46" s="12">
        <f>C46+D46</f>
        <v>469200</v>
      </c>
      <c r="F46" s="32">
        <f>F48+F49+F50</f>
        <v>492700</v>
      </c>
      <c r="G46" s="32">
        <f>G48+G49+G50</f>
        <v>517300</v>
      </c>
    </row>
    <row r="47" spans="1:7" ht="15.75" customHeight="1" hidden="1">
      <c r="A47" s="69"/>
      <c r="B47" s="71"/>
      <c r="C47" s="12"/>
      <c r="D47" s="56"/>
      <c r="E47" s="12"/>
      <c r="F47" s="42"/>
      <c r="G47" s="42"/>
    </row>
    <row r="48" spans="1:7" ht="33" customHeight="1">
      <c r="A48" s="4" t="s">
        <v>32</v>
      </c>
      <c r="B48" s="3" t="s">
        <v>33</v>
      </c>
      <c r="C48" s="11">
        <v>132100</v>
      </c>
      <c r="D48" s="57">
        <v>0</v>
      </c>
      <c r="E48" s="11">
        <f aca="true" t="shared" si="1" ref="E48:E54">C48+D48</f>
        <v>132100</v>
      </c>
      <c r="F48" s="11">
        <v>138800</v>
      </c>
      <c r="G48" s="11">
        <v>145700</v>
      </c>
    </row>
    <row r="49" spans="1:7" ht="20.25" customHeight="1">
      <c r="A49" s="4" t="s">
        <v>34</v>
      </c>
      <c r="B49" s="3" t="s">
        <v>35</v>
      </c>
      <c r="C49" s="11">
        <v>55700</v>
      </c>
      <c r="D49" s="57">
        <v>0</v>
      </c>
      <c r="E49" s="11">
        <f t="shared" si="1"/>
        <v>55700</v>
      </c>
      <c r="F49" s="11">
        <v>58400</v>
      </c>
      <c r="G49" s="11">
        <v>61400</v>
      </c>
    </row>
    <row r="50" spans="1:7" ht="18.75" customHeight="1">
      <c r="A50" s="4" t="s">
        <v>36</v>
      </c>
      <c r="B50" s="3" t="s">
        <v>37</v>
      </c>
      <c r="C50" s="11">
        <v>281400</v>
      </c>
      <c r="D50" s="57">
        <v>0</v>
      </c>
      <c r="E50" s="11">
        <f t="shared" si="1"/>
        <v>281400</v>
      </c>
      <c r="F50" s="11">
        <v>295500</v>
      </c>
      <c r="G50" s="11">
        <v>310200</v>
      </c>
    </row>
    <row r="51" spans="1:7" ht="31.5" customHeight="1">
      <c r="A51" s="30" t="s">
        <v>38</v>
      </c>
      <c r="B51" s="20" t="s">
        <v>66</v>
      </c>
      <c r="C51" s="12">
        <f>C52</f>
        <v>6422100</v>
      </c>
      <c r="D51" s="56">
        <f>D52</f>
        <v>0</v>
      </c>
      <c r="E51" s="12">
        <f t="shared" si="1"/>
        <v>6422100</v>
      </c>
      <c r="F51" s="12">
        <f>F52</f>
        <v>7334200</v>
      </c>
      <c r="G51" s="12">
        <f>G52</f>
        <v>7334200</v>
      </c>
    </row>
    <row r="52" spans="1:7" ht="20.25" customHeight="1">
      <c r="A52" s="4" t="s">
        <v>39</v>
      </c>
      <c r="B52" s="14" t="s">
        <v>40</v>
      </c>
      <c r="C52" s="11">
        <v>6422100</v>
      </c>
      <c r="D52" s="57">
        <v>0</v>
      </c>
      <c r="E52" s="11">
        <f t="shared" si="1"/>
        <v>6422100</v>
      </c>
      <c r="F52" s="11">
        <v>7334200</v>
      </c>
      <c r="G52" s="11">
        <v>7334200</v>
      </c>
    </row>
    <row r="53" spans="1:7" ht="32.25" customHeight="1">
      <c r="A53" s="30" t="s">
        <v>41</v>
      </c>
      <c r="B53" s="20" t="s">
        <v>58</v>
      </c>
      <c r="C53" s="12">
        <f>C54+C56+C57+C58+C62</f>
        <v>12864400</v>
      </c>
      <c r="D53" s="56">
        <f>D54+D56+D57+D58+D62+D59+D60+D61</f>
        <v>0</v>
      </c>
      <c r="E53" s="12">
        <f t="shared" si="1"/>
        <v>12864400</v>
      </c>
      <c r="F53" s="12">
        <f>F54+F56+F57+F58+F62</f>
        <v>8722800</v>
      </c>
      <c r="G53" s="12">
        <f>G54+G56+G57+G58+G62</f>
        <v>2935000</v>
      </c>
    </row>
    <row r="54" spans="1:7" ht="81" customHeight="1">
      <c r="A54" s="21" t="s">
        <v>42</v>
      </c>
      <c r="B54" s="45" t="s">
        <v>43</v>
      </c>
      <c r="C54" s="11">
        <v>11729400</v>
      </c>
      <c r="D54" s="57">
        <v>0</v>
      </c>
      <c r="E54" s="11">
        <f t="shared" si="1"/>
        <v>11729400</v>
      </c>
      <c r="F54" s="11">
        <v>7587800</v>
      </c>
      <c r="G54" s="11">
        <v>1800000</v>
      </c>
    </row>
    <row r="55" spans="1:7" ht="15.75" customHeight="1" hidden="1">
      <c r="A55" s="23"/>
      <c r="B55" s="24"/>
      <c r="C55" s="11"/>
      <c r="D55" s="57"/>
      <c r="E55" s="11"/>
      <c r="F55" s="11"/>
      <c r="G55" s="11"/>
    </row>
    <row r="56" spans="1:7" ht="47.25" customHeight="1">
      <c r="A56" s="4" t="s">
        <v>92</v>
      </c>
      <c r="B56" s="14" t="s">
        <v>84</v>
      </c>
      <c r="C56" s="33">
        <v>400000</v>
      </c>
      <c r="D56" s="60">
        <v>-400000</v>
      </c>
      <c r="E56" s="11">
        <f aca="true" t="shared" si="2" ref="E56:E64">C56+D56</f>
        <v>0</v>
      </c>
      <c r="F56" s="11">
        <v>400000</v>
      </c>
      <c r="G56" s="11">
        <v>400000</v>
      </c>
    </row>
    <row r="57" spans="1:7" ht="46.5" customHeight="1">
      <c r="A57" s="4" t="s">
        <v>93</v>
      </c>
      <c r="B57" s="14" t="s">
        <v>84</v>
      </c>
      <c r="C57" s="33">
        <v>400000</v>
      </c>
      <c r="D57" s="60">
        <v>-400000</v>
      </c>
      <c r="E57" s="11">
        <f t="shared" si="2"/>
        <v>0</v>
      </c>
      <c r="F57" s="11">
        <v>400000</v>
      </c>
      <c r="G57" s="11">
        <v>400000</v>
      </c>
    </row>
    <row r="58" spans="1:7" ht="49.5" customHeight="1">
      <c r="A58" s="4" t="s">
        <v>94</v>
      </c>
      <c r="B58" s="14" t="s">
        <v>84</v>
      </c>
      <c r="C58" s="33">
        <v>330000</v>
      </c>
      <c r="D58" s="60">
        <v>-330000</v>
      </c>
      <c r="E58" s="11">
        <f t="shared" si="2"/>
        <v>0</v>
      </c>
      <c r="F58" s="11">
        <v>330000</v>
      </c>
      <c r="G58" s="11">
        <v>330000</v>
      </c>
    </row>
    <row r="59" spans="1:7" ht="63" customHeight="1">
      <c r="A59" s="4" t="s">
        <v>151</v>
      </c>
      <c r="B59" s="14" t="s">
        <v>154</v>
      </c>
      <c r="C59" s="33"/>
      <c r="D59" s="60">
        <v>400000</v>
      </c>
      <c r="E59" s="11">
        <v>400000</v>
      </c>
      <c r="F59" s="11">
        <v>0</v>
      </c>
      <c r="G59" s="11">
        <v>0</v>
      </c>
    </row>
    <row r="60" spans="1:7" ht="49.5" customHeight="1">
      <c r="A60" s="4" t="s">
        <v>152</v>
      </c>
      <c r="B60" s="14" t="s">
        <v>154</v>
      </c>
      <c r="C60" s="33"/>
      <c r="D60" s="60">
        <v>400000</v>
      </c>
      <c r="E60" s="11">
        <v>400000</v>
      </c>
      <c r="F60" s="11">
        <v>0</v>
      </c>
      <c r="G60" s="11">
        <v>0</v>
      </c>
    </row>
    <row r="61" spans="1:7" ht="49.5" customHeight="1">
      <c r="A61" s="4" t="s">
        <v>153</v>
      </c>
      <c r="B61" s="14" t="s">
        <v>154</v>
      </c>
      <c r="C61" s="33"/>
      <c r="D61" s="60">
        <v>330000</v>
      </c>
      <c r="E61" s="11">
        <v>330000</v>
      </c>
      <c r="F61" s="11">
        <v>0</v>
      </c>
      <c r="G61" s="11">
        <v>0</v>
      </c>
    </row>
    <row r="62" spans="1:7" ht="48" customHeight="1">
      <c r="A62" s="4" t="s">
        <v>107</v>
      </c>
      <c r="B62" s="14" t="s">
        <v>95</v>
      </c>
      <c r="C62" s="11">
        <v>5000</v>
      </c>
      <c r="D62" s="57">
        <v>0</v>
      </c>
      <c r="E62" s="11">
        <f t="shared" si="2"/>
        <v>5000</v>
      </c>
      <c r="F62" s="11">
        <v>5000</v>
      </c>
      <c r="G62" s="11">
        <v>5000</v>
      </c>
    </row>
    <row r="63" spans="1:7" ht="21" customHeight="1">
      <c r="A63" s="8" t="s">
        <v>44</v>
      </c>
      <c r="B63" s="8" t="s">
        <v>45</v>
      </c>
      <c r="C63" s="12">
        <f>C64+C67+C68+C69+C70+C71+C72</f>
        <v>869000</v>
      </c>
      <c r="D63" s="56">
        <f>D64+D67+D68+D69+D70+D71</f>
        <v>0</v>
      </c>
      <c r="E63" s="12">
        <f t="shared" si="2"/>
        <v>869000</v>
      </c>
      <c r="F63" s="12">
        <f>F64+F67+F68+F69+F70+F71+F72</f>
        <v>865000</v>
      </c>
      <c r="G63" s="12">
        <f>G64+G67+G68+G69+G70+G71+G72</f>
        <v>865000</v>
      </c>
    </row>
    <row r="64" spans="1:7" ht="63" customHeight="1">
      <c r="A64" s="21" t="s">
        <v>46</v>
      </c>
      <c r="B64" s="26" t="s">
        <v>85</v>
      </c>
      <c r="C64" s="31">
        <v>35000</v>
      </c>
      <c r="D64" s="54">
        <v>0</v>
      </c>
      <c r="E64" s="31">
        <f t="shared" si="2"/>
        <v>35000</v>
      </c>
      <c r="F64" s="31">
        <v>35000</v>
      </c>
      <c r="G64" s="31">
        <v>35000</v>
      </c>
    </row>
    <row r="65" spans="1:7" ht="3" customHeight="1" hidden="1">
      <c r="A65" s="25"/>
      <c r="B65" s="27"/>
      <c r="C65" s="31"/>
      <c r="D65" s="54"/>
      <c r="E65" s="31"/>
      <c r="F65" s="31"/>
      <c r="G65" s="31"/>
    </row>
    <row r="66" spans="1:7" ht="15.75" customHeight="1" hidden="1">
      <c r="A66" s="23"/>
      <c r="B66" s="28"/>
      <c r="C66" s="31"/>
      <c r="D66" s="54"/>
      <c r="E66" s="31"/>
      <c r="F66" s="31"/>
      <c r="G66" s="31"/>
    </row>
    <row r="67" spans="1:7" ht="48" customHeight="1">
      <c r="A67" s="21" t="s">
        <v>47</v>
      </c>
      <c r="B67" s="22" t="s">
        <v>48</v>
      </c>
      <c r="C67" s="31">
        <v>13000</v>
      </c>
      <c r="D67" s="54">
        <v>0</v>
      </c>
      <c r="E67" s="31">
        <f aca="true" t="shared" si="3" ref="E67:E75">C67+D67</f>
        <v>13000</v>
      </c>
      <c r="F67" s="31">
        <v>13000</v>
      </c>
      <c r="G67" s="31">
        <v>13000</v>
      </c>
    </row>
    <row r="68" spans="1:7" ht="50.25" customHeight="1">
      <c r="A68" s="4" t="s">
        <v>108</v>
      </c>
      <c r="B68" s="14" t="s">
        <v>96</v>
      </c>
      <c r="C68" s="31">
        <v>130000</v>
      </c>
      <c r="D68" s="54">
        <v>0</v>
      </c>
      <c r="E68" s="31">
        <f t="shared" si="3"/>
        <v>130000</v>
      </c>
      <c r="F68" s="31">
        <v>130000</v>
      </c>
      <c r="G68" s="31">
        <v>130000</v>
      </c>
    </row>
    <row r="69" spans="1:7" ht="30" customHeight="1">
      <c r="A69" s="4" t="s">
        <v>109</v>
      </c>
      <c r="B69" s="46" t="s">
        <v>49</v>
      </c>
      <c r="C69" s="31">
        <v>5000</v>
      </c>
      <c r="D69" s="54">
        <v>0</v>
      </c>
      <c r="E69" s="31">
        <f t="shared" si="3"/>
        <v>5000</v>
      </c>
      <c r="F69" s="31">
        <v>5000</v>
      </c>
      <c r="G69" s="31">
        <v>5000</v>
      </c>
    </row>
    <row r="70" spans="1:7" ht="47.25" customHeight="1">
      <c r="A70" s="4" t="s">
        <v>110</v>
      </c>
      <c r="B70" s="13" t="s">
        <v>97</v>
      </c>
      <c r="C70" s="31">
        <v>10000</v>
      </c>
      <c r="D70" s="54">
        <v>0</v>
      </c>
      <c r="E70" s="31">
        <f t="shared" si="3"/>
        <v>10000</v>
      </c>
      <c r="F70" s="31">
        <v>12000</v>
      </c>
      <c r="G70" s="31">
        <v>12000</v>
      </c>
    </row>
    <row r="71" spans="1:7" ht="46.5" customHeight="1">
      <c r="A71" s="4" t="s">
        <v>102</v>
      </c>
      <c r="B71" s="13" t="s">
        <v>103</v>
      </c>
      <c r="C71" s="31">
        <v>10000</v>
      </c>
      <c r="D71" s="54">
        <v>0</v>
      </c>
      <c r="E71" s="31">
        <f t="shared" si="3"/>
        <v>10000</v>
      </c>
      <c r="F71" s="31">
        <v>4000</v>
      </c>
      <c r="G71" s="31">
        <v>4000</v>
      </c>
    </row>
    <row r="72" spans="1:7" s="7" customFormat="1" ht="30.75" customHeight="1">
      <c r="A72" s="5" t="s">
        <v>111</v>
      </c>
      <c r="B72" s="2" t="s">
        <v>67</v>
      </c>
      <c r="C72" s="12">
        <f>C74+C75+C73</f>
        <v>666000</v>
      </c>
      <c r="D72" s="56">
        <f>D73+D74+D75</f>
        <v>0</v>
      </c>
      <c r="E72" s="51">
        <f t="shared" si="3"/>
        <v>666000</v>
      </c>
      <c r="F72" s="32">
        <f>F74+F75+F73</f>
        <v>666000</v>
      </c>
      <c r="G72" s="32">
        <f>G74+G75+G73</f>
        <v>666000</v>
      </c>
    </row>
    <row r="73" spans="1:7" ht="35.25" customHeight="1">
      <c r="A73" s="4" t="s">
        <v>112</v>
      </c>
      <c r="B73" s="13" t="s">
        <v>86</v>
      </c>
      <c r="C73" s="31">
        <v>359000</v>
      </c>
      <c r="D73" s="54">
        <v>0</v>
      </c>
      <c r="E73" s="31">
        <f t="shared" si="3"/>
        <v>359000</v>
      </c>
      <c r="F73" s="31">
        <v>359000</v>
      </c>
      <c r="G73" s="31">
        <v>359000</v>
      </c>
    </row>
    <row r="74" spans="1:7" ht="33" customHeight="1">
      <c r="A74" s="4" t="s">
        <v>113</v>
      </c>
      <c r="B74" s="13" t="s">
        <v>86</v>
      </c>
      <c r="C74" s="31">
        <v>285000</v>
      </c>
      <c r="D74" s="54">
        <v>0</v>
      </c>
      <c r="E74" s="31">
        <f t="shared" si="3"/>
        <v>285000</v>
      </c>
      <c r="F74" s="31">
        <v>285000</v>
      </c>
      <c r="G74" s="31">
        <v>285000</v>
      </c>
    </row>
    <row r="75" spans="1:7" ht="32.25" customHeight="1">
      <c r="A75" s="4" t="s">
        <v>114</v>
      </c>
      <c r="B75" s="13" t="s">
        <v>86</v>
      </c>
      <c r="C75" s="31">
        <v>22000</v>
      </c>
      <c r="D75" s="54">
        <v>0</v>
      </c>
      <c r="E75" s="31">
        <f t="shared" si="3"/>
        <v>22000</v>
      </c>
      <c r="F75" s="31">
        <v>22000</v>
      </c>
      <c r="G75" s="31">
        <v>22000</v>
      </c>
    </row>
    <row r="76" spans="1:7" ht="21.75" customHeight="1">
      <c r="A76" s="4" t="s">
        <v>70</v>
      </c>
      <c r="B76" s="5" t="s">
        <v>69</v>
      </c>
      <c r="C76" s="56">
        <f>C77</f>
        <v>0</v>
      </c>
      <c r="D76" s="56">
        <f>D77</f>
        <v>77585.73</v>
      </c>
      <c r="E76" s="56">
        <f>E77</f>
        <v>77585.73</v>
      </c>
      <c r="F76" s="31">
        <v>0</v>
      </c>
      <c r="G76" s="31">
        <v>0</v>
      </c>
    </row>
    <row r="77" spans="1:7" ht="28.5" customHeight="1">
      <c r="A77" s="4" t="s">
        <v>71</v>
      </c>
      <c r="B77" s="16" t="s">
        <v>68</v>
      </c>
      <c r="C77" s="11">
        <v>0</v>
      </c>
      <c r="D77" s="57">
        <v>77585.73</v>
      </c>
      <c r="E77" s="11">
        <f>C77+D77</f>
        <v>77585.73</v>
      </c>
      <c r="F77" s="31">
        <v>0</v>
      </c>
      <c r="G77" s="31">
        <v>0</v>
      </c>
    </row>
    <row r="78" spans="1:7" ht="27" customHeight="1">
      <c r="A78" s="5" t="s">
        <v>50</v>
      </c>
      <c r="B78" s="5" t="s">
        <v>51</v>
      </c>
      <c r="C78" s="50">
        <f>C79+C80+C81+C87+C92+C97</f>
        <v>161109035.54</v>
      </c>
      <c r="D78" s="50">
        <f>D79+D80+D81+D87+D92+D97</f>
        <v>2425103.48</v>
      </c>
      <c r="E78" s="50">
        <f>E79+E80+E81+E87+E92+E97</f>
        <v>163534139.01999998</v>
      </c>
      <c r="F78" s="50">
        <f>F79+F80+F81+F87+F92+F97</f>
        <v>116225755.11</v>
      </c>
      <c r="G78" s="50">
        <f>G79+G80+G81+G87+G92+G97</f>
        <v>116824855.11</v>
      </c>
    </row>
    <row r="79" spans="1:7" ht="34.5" customHeight="1">
      <c r="A79" s="4" t="s">
        <v>121</v>
      </c>
      <c r="B79" s="14" t="s">
        <v>52</v>
      </c>
      <c r="C79" s="11">
        <v>66282100</v>
      </c>
      <c r="D79" s="57">
        <v>0</v>
      </c>
      <c r="E79" s="11">
        <f aca="true" t="shared" si="4" ref="E79:E94">C79+D79</f>
        <v>66282100</v>
      </c>
      <c r="F79" s="11">
        <v>56262600</v>
      </c>
      <c r="G79" s="11">
        <v>56861700</v>
      </c>
    </row>
    <row r="80" spans="1:7" ht="32.25" customHeight="1">
      <c r="A80" s="4" t="s">
        <v>134</v>
      </c>
      <c r="B80" s="14" t="s">
        <v>135</v>
      </c>
      <c r="C80" s="11">
        <v>9243000</v>
      </c>
      <c r="D80" s="57">
        <v>0</v>
      </c>
      <c r="E80" s="11">
        <f>C80+D80</f>
        <v>9243000</v>
      </c>
      <c r="F80" s="11">
        <v>0</v>
      </c>
      <c r="G80" s="11">
        <v>0</v>
      </c>
    </row>
    <row r="81" spans="1:7" ht="32.25" customHeight="1">
      <c r="A81" s="5" t="s">
        <v>128</v>
      </c>
      <c r="B81" s="18" t="s">
        <v>65</v>
      </c>
      <c r="C81" s="12">
        <f>C82+C83+C84+C85+C86</f>
        <v>21084097.66</v>
      </c>
      <c r="D81" s="56">
        <f>D82+D83+D84+D86+D85</f>
        <v>2244792.54</v>
      </c>
      <c r="E81" s="12">
        <f>E82+E83+E84+E86+E85</f>
        <v>23328890.2</v>
      </c>
      <c r="F81" s="12">
        <v>300300</v>
      </c>
      <c r="G81" s="12">
        <v>300300</v>
      </c>
    </row>
    <row r="82" spans="1:7" ht="32.25" customHeight="1">
      <c r="A82" s="4" t="s">
        <v>132</v>
      </c>
      <c r="B82" s="14" t="s">
        <v>133</v>
      </c>
      <c r="C82" s="11">
        <v>560262.89</v>
      </c>
      <c r="D82" s="57">
        <v>95690.17</v>
      </c>
      <c r="E82" s="11">
        <f t="shared" si="4"/>
        <v>655953.06</v>
      </c>
      <c r="F82" s="11">
        <v>0</v>
      </c>
      <c r="G82" s="11">
        <v>0</v>
      </c>
    </row>
    <row r="83" spans="1:7" ht="21" customHeight="1">
      <c r="A83" s="4" t="s">
        <v>126</v>
      </c>
      <c r="B83" s="14" t="s">
        <v>64</v>
      </c>
      <c r="C83" s="11">
        <v>6332864.77</v>
      </c>
      <c r="D83" s="57">
        <v>15102.37</v>
      </c>
      <c r="E83" s="11">
        <f t="shared" si="4"/>
        <v>6347967.14</v>
      </c>
      <c r="F83" s="11">
        <v>300300</v>
      </c>
      <c r="G83" s="11">
        <v>300300</v>
      </c>
    </row>
    <row r="84" spans="1:7" ht="35.25" customHeight="1">
      <c r="A84" s="4" t="s">
        <v>130</v>
      </c>
      <c r="B84" s="14" t="s">
        <v>131</v>
      </c>
      <c r="C84" s="11">
        <v>13853173</v>
      </c>
      <c r="D84" s="57">
        <v>2134000</v>
      </c>
      <c r="E84" s="11">
        <f t="shared" si="4"/>
        <v>15987173</v>
      </c>
      <c r="F84" s="11">
        <v>0</v>
      </c>
      <c r="G84" s="11">
        <v>0</v>
      </c>
    </row>
    <row r="85" spans="1:7" ht="35.25" customHeight="1">
      <c r="A85" s="4" t="s">
        <v>139</v>
      </c>
      <c r="B85" s="14" t="s">
        <v>140</v>
      </c>
      <c r="C85" s="11">
        <v>4421</v>
      </c>
      <c r="D85" s="57">
        <v>0</v>
      </c>
      <c r="E85" s="11">
        <f t="shared" si="4"/>
        <v>4421</v>
      </c>
      <c r="F85" s="11">
        <v>0</v>
      </c>
      <c r="G85" s="11">
        <v>0</v>
      </c>
    </row>
    <row r="86" spans="1:7" ht="83.25" customHeight="1">
      <c r="A86" s="4" t="s">
        <v>136</v>
      </c>
      <c r="B86" s="14" t="s">
        <v>137</v>
      </c>
      <c r="C86" s="11">
        <v>333376</v>
      </c>
      <c r="D86" s="57">
        <v>0</v>
      </c>
      <c r="E86" s="11">
        <f t="shared" si="4"/>
        <v>333376</v>
      </c>
      <c r="F86" s="11">
        <v>0</v>
      </c>
      <c r="G86" s="11">
        <v>0</v>
      </c>
    </row>
    <row r="87" spans="1:7" ht="30.75" customHeight="1">
      <c r="A87" s="9" t="s">
        <v>127</v>
      </c>
      <c r="B87" s="19" t="s">
        <v>53</v>
      </c>
      <c r="C87" s="12">
        <f>C88+C89</f>
        <v>42167706.51</v>
      </c>
      <c r="D87" s="56">
        <f>D88+D89+D90+D91</f>
        <v>381301.73</v>
      </c>
      <c r="E87" s="12">
        <f t="shared" si="4"/>
        <v>42549008.239999995</v>
      </c>
      <c r="F87" s="12">
        <f>F88+F89</f>
        <v>39706255.11</v>
      </c>
      <c r="G87" s="12">
        <f>G88+G89</f>
        <v>39706255.11</v>
      </c>
    </row>
    <row r="88" spans="1:7" ht="30" customHeight="1">
      <c r="A88" s="21" t="s">
        <v>123</v>
      </c>
      <c r="B88" s="14" t="s">
        <v>54</v>
      </c>
      <c r="C88" s="11">
        <v>1623115.51</v>
      </c>
      <c r="D88" s="57">
        <v>381301.73</v>
      </c>
      <c r="E88" s="11">
        <f t="shared" si="4"/>
        <v>2004417.24</v>
      </c>
      <c r="F88" s="11">
        <v>1549439.11</v>
      </c>
      <c r="G88" s="11">
        <v>1549439.11</v>
      </c>
    </row>
    <row r="89" spans="1:7" ht="18" customHeight="1">
      <c r="A89" s="21" t="s">
        <v>122</v>
      </c>
      <c r="B89" s="22" t="s">
        <v>117</v>
      </c>
      <c r="C89" s="11">
        <v>40544591</v>
      </c>
      <c r="D89" s="57">
        <v>0</v>
      </c>
      <c r="E89" s="11">
        <f t="shared" si="4"/>
        <v>40544591</v>
      </c>
      <c r="F89" s="11">
        <v>38156816</v>
      </c>
      <c r="G89" s="11">
        <v>38156816</v>
      </c>
    </row>
    <row r="90" spans="1:7" ht="33" customHeight="1" hidden="1">
      <c r="A90" s="21" t="s">
        <v>123</v>
      </c>
      <c r="B90" s="14" t="s">
        <v>54</v>
      </c>
      <c r="C90" s="11">
        <v>0</v>
      </c>
      <c r="D90" s="57"/>
      <c r="E90" s="11"/>
      <c r="F90" s="11"/>
      <c r="G90" s="11"/>
    </row>
    <row r="91" spans="1:7" ht="18" customHeight="1" hidden="1">
      <c r="A91" s="21" t="s">
        <v>122</v>
      </c>
      <c r="B91" s="22" t="s">
        <v>117</v>
      </c>
      <c r="C91" s="11">
        <v>0</v>
      </c>
      <c r="D91" s="57"/>
      <c r="E91" s="11"/>
      <c r="F91" s="11"/>
      <c r="G91" s="11"/>
    </row>
    <row r="92" spans="1:7" ht="31.5">
      <c r="A92" s="5" t="s">
        <v>129</v>
      </c>
      <c r="B92" s="17" t="s">
        <v>55</v>
      </c>
      <c r="C92" s="12">
        <f>C93</f>
        <v>22402900</v>
      </c>
      <c r="D92" s="56">
        <f>D93+D94</f>
        <v>-123405.06</v>
      </c>
      <c r="E92" s="12">
        <f t="shared" si="4"/>
        <v>22279494.94</v>
      </c>
      <c r="F92" s="32">
        <f>F93</f>
        <v>19956600</v>
      </c>
      <c r="G92" s="32">
        <f>G93</f>
        <v>19956600</v>
      </c>
    </row>
    <row r="93" spans="1:7" ht="61.5" customHeight="1">
      <c r="A93" s="4" t="s">
        <v>124</v>
      </c>
      <c r="B93" s="14" t="s">
        <v>56</v>
      </c>
      <c r="C93" s="31">
        <v>22402900</v>
      </c>
      <c r="D93" s="54">
        <v>-123405.06</v>
      </c>
      <c r="E93" s="31">
        <f t="shared" si="4"/>
        <v>22279494.94</v>
      </c>
      <c r="F93" s="31">
        <v>19956600</v>
      </c>
      <c r="G93" s="31">
        <v>19956600</v>
      </c>
    </row>
    <row r="94" spans="1:7" ht="48.75" customHeight="1" hidden="1">
      <c r="A94" s="4" t="s">
        <v>124</v>
      </c>
      <c r="B94" s="14" t="s">
        <v>56</v>
      </c>
      <c r="C94" s="31">
        <v>0</v>
      </c>
      <c r="D94" s="54">
        <v>0</v>
      </c>
      <c r="E94" s="31">
        <f t="shared" si="4"/>
        <v>0</v>
      </c>
      <c r="F94" s="31"/>
      <c r="G94" s="31"/>
    </row>
    <row r="95" spans="1:7" ht="81" customHeight="1">
      <c r="A95" s="5" t="s">
        <v>141</v>
      </c>
      <c r="B95" s="17" t="s">
        <v>72</v>
      </c>
      <c r="C95" s="12">
        <v>0</v>
      </c>
      <c r="D95" s="56">
        <v>0</v>
      </c>
      <c r="E95" s="12">
        <v>0</v>
      </c>
      <c r="F95" s="12">
        <v>0</v>
      </c>
      <c r="G95" s="12">
        <v>0</v>
      </c>
    </row>
    <row r="96" spans="1:7" ht="81.75" customHeight="1">
      <c r="A96" s="10" t="s">
        <v>142</v>
      </c>
      <c r="B96" s="15" t="s">
        <v>87</v>
      </c>
      <c r="C96" s="11">
        <v>0</v>
      </c>
      <c r="D96" s="57">
        <v>0</v>
      </c>
      <c r="E96" s="11">
        <v>0</v>
      </c>
      <c r="F96" s="11">
        <v>0</v>
      </c>
      <c r="G96" s="11">
        <v>0</v>
      </c>
    </row>
    <row r="97" spans="1:7" s="7" customFormat="1" ht="49.5" customHeight="1">
      <c r="A97" s="5" t="s">
        <v>143</v>
      </c>
      <c r="B97" s="61" t="s">
        <v>138</v>
      </c>
      <c r="C97" s="12">
        <v>-70768.63</v>
      </c>
      <c r="D97" s="56">
        <f>D98</f>
        <v>-77585.73</v>
      </c>
      <c r="E97" s="12">
        <f>C97+D97</f>
        <v>-148354.36</v>
      </c>
      <c r="F97" s="12">
        <v>0</v>
      </c>
      <c r="G97" s="12">
        <v>0</v>
      </c>
    </row>
    <row r="98" spans="1:7" ht="57.75" customHeight="1">
      <c r="A98" s="62" t="s">
        <v>145</v>
      </c>
      <c r="B98" s="15" t="s">
        <v>144</v>
      </c>
      <c r="C98" s="11">
        <v>-70768.63</v>
      </c>
      <c r="D98" s="57">
        <v>-77585.73</v>
      </c>
      <c r="E98" s="57">
        <f>C98+D98</f>
        <v>-148354.36</v>
      </c>
      <c r="F98" s="11">
        <v>0</v>
      </c>
      <c r="G98" s="11">
        <v>0</v>
      </c>
    </row>
    <row r="99" spans="1:7" s="7" customFormat="1" ht="12.75">
      <c r="A99" s="52" t="s">
        <v>59</v>
      </c>
      <c r="B99" s="52"/>
      <c r="C99" s="50">
        <f>C78+C9</f>
        <v>216878121.63</v>
      </c>
      <c r="D99" s="55">
        <f>D9+D78</f>
        <v>2502689.21</v>
      </c>
      <c r="E99" s="50">
        <f>E78+E9</f>
        <v>219380810.83999997</v>
      </c>
      <c r="F99" s="50">
        <f>F78+F9</f>
        <v>168069694.98000002</v>
      </c>
      <c r="G99" s="50">
        <f>G78+G9</f>
        <v>162908194.98000002</v>
      </c>
    </row>
    <row r="100" spans="6:7" ht="12.75">
      <c r="F100" s="43"/>
      <c r="G100" s="43"/>
    </row>
  </sheetData>
  <sheetProtection/>
  <mergeCells count="20"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  <mergeCell ref="A46:A47"/>
    <mergeCell ref="B46:B47"/>
    <mergeCell ref="A27:A28"/>
    <mergeCell ref="B27:B28"/>
    <mergeCell ref="F27:F28"/>
    <mergeCell ref="B6:B8"/>
    <mergeCell ref="A6:A8"/>
    <mergeCell ref="C27:C28"/>
    <mergeCell ref="C9:C10"/>
    <mergeCell ref="B9:B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2017-08-29T07:11:02Z</cp:lastPrinted>
  <dcterms:created xsi:type="dcterms:W3CDTF">2014-01-17T06:18:32Z</dcterms:created>
  <dcterms:modified xsi:type="dcterms:W3CDTF">2017-10-24T11:11:55Z</dcterms:modified>
  <cp:category/>
  <cp:version/>
  <cp:contentType/>
  <cp:contentStatus/>
</cp:coreProperties>
</file>